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CKLTOKYO_NAS\1. ckl tokyo 내부용\1. 사업관리\26년\입주기업 지원 프로그램\실행계획\"/>
    </mc:Choice>
  </mc:AlternateContent>
  <xr:revisionPtr revIDLastSave="0" documentId="13_ncr:1_{FD42EF64-913E-49CC-94B4-3D3B3E4DF8AF}" xr6:coauthVersionLast="47" xr6:coauthVersionMax="47" xr10:uidLastSave="{00000000-0000-0000-0000-000000000000}"/>
  <bookViews>
    <workbookView xWindow="-103" yWindow="-103" windowWidth="29692" windowHeight="11829" xr2:uid="{00000000-000D-0000-FFFF-FFFF00000000}"/>
  </bookViews>
  <sheets>
    <sheet name="산출내역서" sheetId="25" r:id="rId1"/>
  </sheets>
  <definedNames>
    <definedName name="a" localSheetId="0">#REF!</definedName>
    <definedName name="a">#REF!</definedName>
    <definedName name="_xlnm.Print_Area" localSheetId="0">산출내역서!$A$1:$M$71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25" l="1"/>
  <c r="L7" i="25"/>
  <c r="L6" i="25"/>
  <c r="L5" i="25"/>
  <c r="L4" i="25"/>
  <c r="L3" i="25"/>
  <c r="L65" i="25"/>
  <c r="L64" i="25"/>
  <c r="L63" i="25"/>
  <c r="L62" i="25"/>
  <c r="L61" i="25"/>
  <c r="L58" i="25"/>
  <c r="L56" i="25"/>
  <c r="L55" i="25"/>
  <c r="L53" i="25"/>
  <c r="L51" i="25"/>
  <c r="L50" i="25"/>
  <c r="L49" i="25"/>
  <c r="L48" i="25"/>
  <c r="L47" i="25"/>
  <c r="L44" i="25"/>
  <c r="L43" i="25"/>
  <c r="L42" i="25"/>
  <c r="L41" i="25"/>
  <c r="L39" i="25"/>
  <c r="L38" i="25"/>
  <c r="L37" i="25"/>
  <c r="L36" i="25"/>
  <c r="L35" i="25"/>
  <c r="L34" i="25"/>
  <c r="L31" i="25"/>
  <c r="L30" i="25"/>
  <c r="L59" i="25" l="1"/>
  <c r="L66" i="25"/>
  <c r="L8" i="25"/>
  <c r="L33" i="25" l="1"/>
  <c r="L45" i="25" s="1"/>
  <c r="L10" i="25" l="1"/>
  <c r="L15" i="25" s="1"/>
  <c r="L67" i="25" s="1"/>
  <c r="L68" i="25" s="1"/>
  <c r="L69" i="25" s="1"/>
  <c r="L70" i="25" s="1"/>
  <c r="L71" i="25" s="1"/>
  <c r="Q3" i="25" l="1"/>
  <c r="S3" i="25" s="1"/>
  <c r="T3" i="25" s="1"/>
  <c r="Y3" i="25"/>
  <c r="AA3" i="25" s="1"/>
  <c r="AB3" i="25" s="1"/>
  <c r="Q4" i="25"/>
  <c r="S4" i="25" s="1"/>
  <c r="T4" i="25" s="1"/>
  <c r="Y4" i="25"/>
  <c r="AA4" i="25" s="1"/>
  <c r="AB4" i="25" s="1"/>
  <c r="Q5" i="25"/>
  <c r="S5" i="25" s="1"/>
  <c r="T5" i="25" s="1"/>
  <c r="Y5" i="25"/>
  <c r="AA5" i="25" s="1"/>
  <c r="AB5" i="25" s="1"/>
  <c r="Q6" i="25"/>
  <c r="S6" i="25" s="1"/>
  <c r="T6" i="25" s="1"/>
  <c r="Y6" i="25"/>
  <c r="AA6" i="25" s="1"/>
  <c r="AB6" i="25" s="1"/>
  <c r="Q7" i="25"/>
  <c r="S7" i="25" s="1"/>
  <c r="T7" i="25" s="1"/>
  <c r="Y7" i="25"/>
  <c r="AA7" i="25" s="1"/>
  <c r="AB7" i="25" s="1"/>
  <c r="T8" i="25" l="1"/>
  <c r="AB8" i="25"/>
</calcChain>
</file>

<file path=xl/sharedStrings.xml><?xml version="1.0" encoding="utf-8"?>
<sst xmlns="http://schemas.openxmlformats.org/spreadsheetml/2006/main" count="153" uniqueCount="51">
  <si>
    <t>*</t>
    <phoneticPr fontId="2" type="noConversion"/>
  </si>
  <si>
    <t>課題責任者</t>
    <rPh sb="0" eb="5">
      <t>ｶﾀﾞｲｾｷﾆﾝｼｬ</t>
    </rPh>
    <phoneticPr fontId="2" type="noConversion"/>
  </si>
  <si>
    <t>時間(月)</t>
    <rPh sb="0" eb="2">
      <t>ｼﾞｶﾝ</t>
    </rPh>
    <rPh sb="3" eb="4">
      <t>ﾂｷ</t>
    </rPh>
    <phoneticPr fontId="2" type="noConversion"/>
  </si>
  <si>
    <t>月数</t>
    <rPh sb="0" eb="2">
      <t>ﾂｷｽｳ</t>
    </rPh>
    <phoneticPr fontId="2" type="noConversion"/>
  </si>
  <si>
    <t>時間計</t>
    <rPh sb="0" eb="3">
      <t>ｼﾞｶﾝｹｲ</t>
    </rPh>
    <phoneticPr fontId="2" type="noConversion"/>
  </si>
  <si>
    <t>運営管理1</t>
    <rPh sb="0" eb="2">
      <t>ｳﾝｴｲ</t>
    </rPh>
    <rPh sb="2" eb="4">
      <t>ｶﾝﾘ</t>
    </rPh>
    <phoneticPr fontId="2" type="noConversion"/>
  </si>
  <si>
    <t>運営管理2</t>
    <rPh sb="0" eb="2">
      <t>ｳﾝｴｲ</t>
    </rPh>
    <rPh sb="2" eb="4">
      <t>ｶﾝﾘ</t>
    </rPh>
    <phoneticPr fontId="2" type="noConversion"/>
  </si>
  <si>
    <t>運営管理3</t>
    <rPh sb="0" eb="2">
      <t>ｳﾝｴｲ</t>
    </rPh>
    <rPh sb="2" eb="4">
      <t>ｶﾝﾘ</t>
    </rPh>
    <phoneticPr fontId="2" type="noConversion"/>
  </si>
  <si>
    <t>補助員</t>
    <rPh sb="0" eb="3">
      <t>ﾎｼﾞｮｲﾝ</t>
    </rPh>
    <phoneticPr fontId="2" type="noConversion"/>
  </si>
  <si>
    <t>合計金額</t>
    <rPh sb="0" eb="2">
      <t>ｺﾞｳｹｲ</t>
    </rPh>
    <rPh sb="2" eb="3">
      <t>ｶﾈ</t>
    </rPh>
    <rPh sb="3" eb="4">
      <t>ｶﾞｸ</t>
    </rPh>
    <phoneticPr fontId="2" type="noConversion"/>
  </si>
  <si>
    <t>新単価</t>
    <rPh sb="0" eb="3">
      <t>ｼﾝﾀﾝｶ</t>
    </rPh>
    <phoneticPr fontId="2" type="noConversion"/>
  </si>
  <si>
    <t>항목</t>
    <phoneticPr fontId="2" type="noConversion"/>
  </si>
  <si>
    <t>내용 및 규격</t>
    <phoneticPr fontId="2" type="noConversion"/>
  </si>
  <si>
    <t>단위</t>
    <phoneticPr fontId="4" type="noConversion"/>
  </si>
  <si>
    <t>단위</t>
    <phoneticPr fontId="2" type="noConversion"/>
  </si>
  <si>
    <t>기타</t>
    <phoneticPr fontId="2" type="noConversion"/>
  </si>
  <si>
    <t>인건비</t>
    <phoneticPr fontId="2" type="noConversion"/>
  </si>
  <si>
    <t>월</t>
    <phoneticPr fontId="2" type="noConversion"/>
  </si>
  <si>
    <t>소계</t>
    <phoneticPr fontId="4" type="noConversion"/>
  </si>
  <si>
    <t>순용역원가(소계의 합계)</t>
    <phoneticPr fontId="2" type="noConversion"/>
  </si>
  <si>
    <t>이윤</t>
    <phoneticPr fontId="2" type="noConversion"/>
  </si>
  <si>
    <t>청구금액(세금미포함)</t>
    <phoneticPr fontId="2" type="noConversion"/>
  </si>
  <si>
    <t>소비세(10%)</t>
    <phoneticPr fontId="2" type="noConversion"/>
  </si>
  <si>
    <r>
      <rPr>
        <b/>
        <sz val="10"/>
        <color theme="0"/>
        <rFont val="맑은 고딕"/>
        <family val="3"/>
        <charset val="129"/>
      </rPr>
      <t>청구금액의</t>
    </r>
    <r>
      <rPr>
        <b/>
        <sz val="10"/>
        <color theme="0"/>
        <rFont val="Meiryo"/>
        <family val="2"/>
        <charset val="128"/>
      </rPr>
      <t>10%</t>
    </r>
    <phoneticPr fontId="2" type="noConversion"/>
  </si>
  <si>
    <t>합계금액(세금포함)</t>
    <phoneticPr fontId="2" type="noConversion"/>
  </si>
  <si>
    <t>산출내역서</t>
    <rPh sb="0" eb="5">
      <t>ｱﾄ</t>
    </rPh>
    <phoneticPr fontId="2" type="noConversion"/>
  </si>
  <si>
    <t>책임연구원(급)</t>
    <rPh sb="0" eb="5">
      <t>ｶﾀﾞｲｾｷﾆﾝｼｬ</t>
    </rPh>
    <phoneticPr fontId="2" type="noConversion"/>
  </si>
  <si>
    <t>연구원(급)</t>
    <phoneticPr fontId="2" type="noConversion"/>
  </si>
  <si>
    <t>과업별 담당</t>
    <phoneticPr fontId="2" type="noConversion"/>
  </si>
  <si>
    <t>사업 총괄</t>
    <phoneticPr fontId="2" type="noConversion"/>
  </si>
  <si>
    <t>단가(JPY)</t>
    <phoneticPr fontId="4" type="noConversion"/>
  </si>
  <si>
    <r>
      <rPr>
        <b/>
        <sz val="10"/>
        <color theme="1"/>
        <rFont val="맑은 고딕"/>
        <family val="3"/>
        <charset val="129"/>
      </rPr>
      <t xml:space="preserve">순용역원가의 </t>
    </r>
    <r>
      <rPr>
        <b/>
        <sz val="10"/>
        <color theme="1"/>
        <rFont val="Meiryo"/>
        <family val="2"/>
        <charset val="128"/>
      </rPr>
      <t>10%</t>
    </r>
    <phoneticPr fontId="2" type="noConversion"/>
  </si>
  <si>
    <t>율/식</t>
    <phoneticPr fontId="2" type="noConversion"/>
  </si>
  <si>
    <t>%</t>
    <phoneticPr fontId="2" type="noConversion"/>
  </si>
  <si>
    <t>일/월/회</t>
    <phoneticPr fontId="2" type="noConversion"/>
  </si>
  <si>
    <t>금액(JPY)</t>
    <phoneticPr fontId="2" type="noConversion"/>
  </si>
  <si>
    <t>통번역 및 사무보조</t>
    <rPh sb="0" eb="2">
      <t>ﾂｳﾔｸ</t>
    </rPh>
    <phoneticPr fontId="2" type="noConversion"/>
  </si>
  <si>
    <t>일본 진출 지원 포인트(바우처) 사업</t>
    <phoneticPr fontId="2" type="noConversion"/>
  </si>
  <si>
    <t>1. 포인트 제공</t>
    <phoneticPr fontId="2" type="noConversion"/>
  </si>
  <si>
    <t>비즈니스 교육 프로그램</t>
    <phoneticPr fontId="2" type="noConversion"/>
  </si>
  <si>
    <t>Content Tokyo 참가 지원</t>
    <phoneticPr fontId="2" type="noConversion"/>
  </si>
  <si>
    <t>보조원(급)</t>
    <phoneticPr fontId="2" type="noConversion"/>
  </si>
  <si>
    <t>한일 공동제작 비즈위크</t>
    <phoneticPr fontId="2" type="noConversion"/>
  </si>
  <si>
    <t>기업별 포인트 제공</t>
    <phoneticPr fontId="2" type="noConversion"/>
  </si>
  <si>
    <t>기타 운영비</t>
    <phoneticPr fontId="2" type="noConversion"/>
  </si>
  <si>
    <t>포인트 예산 내 수행기업 및 전문가 섭외 진행</t>
    <phoneticPr fontId="2" type="noConversion"/>
  </si>
  <si>
    <r>
      <rPr>
        <b/>
        <sz val="10"/>
        <color theme="0"/>
        <rFont val="맑은 고딕"/>
        <family val="3"/>
        <charset val="129"/>
      </rPr>
      <t>순용역원가</t>
    </r>
    <r>
      <rPr>
        <b/>
        <sz val="10"/>
        <color theme="0"/>
        <rFont val="Meiryo"/>
        <family val="2"/>
        <charset val="128"/>
      </rPr>
      <t>+</t>
    </r>
    <r>
      <rPr>
        <b/>
        <sz val="10"/>
        <color theme="0"/>
        <rFont val="맑은 고딕"/>
        <family val="3"/>
        <charset val="129"/>
      </rPr>
      <t>이윤</t>
    </r>
    <phoneticPr fontId="2" type="noConversion"/>
  </si>
  <si>
    <t>경비</t>
    <phoneticPr fontId="2" type="noConversion"/>
  </si>
  <si>
    <t>참여인력</t>
    <phoneticPr fontId="2" type="noConversion"/>
  </si>
  <si>
    <t>예시</t>
    <phoneticPr fontId="2" type="noConversion"/>
  </si>
  <si>
    <t>청구금액+소비세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</si>
</sst>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* #,##0.0_-;\-* #,##0.0_-;_-* &quot;-&quot;_-;_-@_-"/>
    <numFmt numFmtId="178" formatCode="_-* #,##0_-;\-* #,##0_-;_-* &quot;-&quot;??_-;_-@_-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elvetica Neue"/>
      <family val="2"/>
    </font>
    <font>
      <sz val="8"/>
      <name val="맑은 고딕"/>
      <family val="3"/>
      <charset val="129"/>
      <scheme val="minor"/>
    </font>
    <font>
      <b/>
      <sz val="24"/>
      <name val="Meiryo"/>
      <family val="2"/>
      <charset val="128"/>
    </font>
    <font>
      <sz val="11"/>
      <name val="Meiryo"/>
      <family val="2"/>
      <charset val="128"/>
    </font>
    <font>
      <b/>
      <sz val="10"/>
      <color theme="0"/>
      <name val="Meiryo"/>
      <family val="2"/>
      <charset val="128"/>
    </font>
    <font>
      <sz val="10"/>
      <color theme="1"/>
      <name val="Meiryo"/>
      <family val="2"/>
      <charset val="128"/>
    </font>
    <font>
      <sz val="10"/>
      <name val="Meiryo"/>
      <family val="2"/>
      <charset val="128"/>
    </font>
    <font>
      <sz val="10"/>
      <color theme="0" tint="-0.249977111117893"/>
      <name val="Meiryo"/>
      <family val="2"/>
      <charset val="128"/>
    </font>
    <font>
      <b/>
      <sz val="1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theme="1"/>
      <name val="Meiryo"/>
      <family val="3"/>
      <charset val="128"/>
    </font>
    <font>
      <b/>
      <sz val="10"/>
      <color theme="0"/>
      <name val="Meiryo"/>
      <family val="3"/>
      <charset val="129"/>
    </font>
    <font>
      <sz val="10"/>
      <name val="맑은 고딕"/>
      <family val="2"/>
      <charset val="129"/>
    </font>
    <font>
      <sz val="10"/>
      <color rgb="FF0000FF"/>
      <name val="맑은 고딕"/>
      <family val="2"/>
      <charset val="129"/>
    </font>
    <font>
      <sz val="10"/>
      <color theme="1"/>
      <name val="맑은 고딕"/>
      <family val="2"/>
      <charset val="129"/>
    </font>
    <font>
      <b/>
      <sz val="24"/>
      <name val="맑은 고딕"/>
      <family val="2"/>
      <charset val="129"/>
    </font>
    <font>
      <b/>
      <sz val="10"/>
      <color theme="0"/>
      <name val="맑은 고딕"/>
      <family val="2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Meiryo"/>
      <family val="2"/>
      <charset val="128"/>
    </font>
    <font>
      <b/>
      <sz val="10"/>
      <color theme="1"/>
      <name val="Meiryo"/>
      <family val="3"/>
      <charset val="129"/>
    </font>
    <font>
      <b/>
      <sz val="10"/>
      <name val="Meiryo"/>
      <family val="3"/>
      <charset val="128"/>
    </font>
    <font>
      <sz val="10"/>
      <color theme="0" tint="-0.249977111117893"/>
      <name val="맑은 고딕"/>
      <family val="3"/>
      <charset val="129"/>
    </font>
    <font>
      <sz val="10"/>
      <name val="맑은 고딕"/>
      <family val="3"/>
      <charset val="128"/>
    </font>
    <font>
      <sz val="11"/>
      <name val="맑은 고딕"/>
      <family val="2"/>
      <charset val="129"/>
    </font>
    <font>
      <sz val="10"/>
      <color theme="0" tint="-0.14999847407452621"/>
      <name val="맑은 고딕"/>
      <family val="3"/>
      <charset val="129"/>
    </font>
    <font>
      <sz val="10"/>
      <color theme="0" tint="-0.14999847407452621"/>
      <name val="Meiryo"/>
      <family val="3"/>
      <charset val="128"/>
    </font>
    <font>
      <sz val="10"/>
      <color theme="0" tint="-0.14999847407452621"/>
      <name val="맑은 고딕"/>
      <family val="2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Protection="0">
      <alignment vertical="top"/>
    </xf>
    <xf numFmtId="0" fontId="1" fillId="0" borderId="0"/>
  </cellStyleXfs>
  <cellXfs count="135">
    <xf numFmtId="0" fontId="0" fillId="0" borderId="0" xfId="0">
      <alignment vertical="center"/>
    </xf>
    <xf numFmtId="0" fontId="6" fillId="0" borderId="0" xfId="0" applyFont="1">
      <alignment vertical="center"/>
    </xf>
    <xf numFmtId="41" fontId="7" fillId="4" borderId="12" xfId="1" applyFont="1" applyFill="1" applyBorder="1" applyAlignment="1">
      <alignment horizontal="center" vertical="center" wrapText="1"/>
    </xf>
    <xf numFmtId="41" fontId="8" fillId="3" borderId="1" xfId="0" applyNumberFormat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right" vertical="center"/>
    </xf>
    <xf numFmtId="41" fontId="9" fillId="3" borderId="1" xfId="1" applyFont="1" applyFill="1" applyBorder="1" applyAlignment="1">
      <alignment horizontal="center" vertical="center"/>
    </xf>
    <xf numFmtId="41" fontId="10" fillId="3" borderId="1" xfId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41" fontId="10" fillId="3" borderId="1" xfId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41" fontId="7" fillId="6" borderId="10" xfId="1" applyFont="1" applyFill="1" applyBorder="1" applyAlignment="1">
      <alignment horizontal="center" vertical="center"/>
    </xf>
    <xf numFmtId="41" fontId="7" fillId="6" borderId="2" xfId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8" fontId="7" fillId="8" borderId="2" xfId="1" applyNumberFormat="1" applyFont="1" applyFill="1" applyBorder="1">
      <alignment vertical="center"/>
    </xf>
    <xf numFmtId="0" fontId="7" fillId="6" borderId="5" xfId="0" applyFont="1" applyFill="1" applyBorder="1" applyAlignment="1">
      <alignment horizontal="center" vertical="center"/>
    </xf>
    <xf numFmtId="41" fontId="7" fillId="6" borderId="5" xfId="1" applyFont="1" applyFill="1" applyBorder="1" applyAlignment="1">
      <alignment horizontal="center" vertical="center"/>
    </xf>
    <xf numFmtId="41" fontId="7" fillId="6" borderId="1" xfId="1" applyFont="1" applyFill="1" applyBorder="1" applyAlignment="1">
      <alignment horizontal="center" vertical="center"/>
    </xf>
    <xf numFmtId="42" fontId="7" fillId="6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1" fontId="7" fillId="4" borderId="1" xfId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8" fontId="7" fillId="4" borderId="2" xfId="1" applyNumberFormat="1" applyFont="1" applyFill="1" applyBorder="1">
      <alignment vertical="center"/>
    </xf>
    <xf numFmtId="41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1" applyFont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9" fontId="6" fillId="0" borderId="0" xfId="0" applyNumberFormat="1" applyFont="1">
      <alignment vertical="center"/>
    </xf>
    <xf numFmtId="41" fontId="6" fillId="0" borderId="0" xfId="0" applyNumberFormat="1" applyFont="1">
      <alignment vertical="center"/>
    </xf>
    <xf numFmtId="41" fontId="9" fillId="0" borderId="1" xfId="1" applyFont="1" applyBorder="1" applyAlignment="1">
      <alignment horizontal="right" vertical="center"/>
    </xf>
    <xf numFmtId="41" fontId="13" fillId="0" borderId="1" xfId="1" applyFont="1" applyBorder="1" applyAlignment="1">
      <alignment horizontal="right" vertical="center"/>
    </xf>
    <xf numFmtId="41" fontId="13" fillId="0" borderId="1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19" fillId="4" borderId="12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41" fontId="23" fillId="2" borderId="9" xfId="1" applyFont="1" applyFill="1" applyBorder="1" applyAlignment="1">
      <alignment horizontal="center" vertical="center"/>
    </xf>
    <xf numFmtId="41" fontId="23" fillId="2" borderId="6" xfId="1" applyFont="1" applyFill="1" applyBorder="1" applyAlignment="1">
      <alignment horizontal="center" vertical="center"/>
    </xf>
    <xf numFmtId="176" fontId="23" fillId="2" borderId="6" xfId="0" applyNumberFormat="1" applyFont="1" applyFill="1" applyBorder="1" applyAlignment="1">
      <alignment horizontal="center" vertical="center"/>
    </xf>
    <xf numFmtId="178" fontId="23" fillId="2" borderId="6" xfId="1" applyNumberFormat="1" applyFont="1" applyFill="1" applyBorder="1">
      <alignment vertical="center"/>
    </xf>
    <xf numFmtId="0" fontId="22" fillId="2" borderId="9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41" fontId="23" fillId="5" borderId="11" xfId="1" applyFont="1" applyFill="1" applyBorder="1" applyAlignment="1">
      <alignment horizontal="center" vertical="center"/>
    </xf>
    <xf numFmtId="41" fontId="23" fillId="5" borderId="2" xfId="1" applyFont="1" applyFill="1" applyBorder="1" applyAlignment="1">
      <alignment horizontal="center" vertical="center"/>
    </xf>
    <xf numFmtId="176" fontId="23" fillId="5" borderId="2" xfId="0" applyNumberFormat="1" applyFont="1" applyFill="1" applyBorder="1" applyAlignment="1">
      <alignment horizontal="center" vertical="center"/>
    </xf>
    <xf numFmtId="178" fontId="23" fillId="5" borderId="16" xfId="1" applyNumberFormat="1" applyFont="1" applyFill="1" applyBorder="1">
      <alignment vertical="center"/>
    </xf>
    <xf numFmtId="176" fontId="24" fillId="5" borderId="5" xfId="0" applyNumberFormat="1" applyFont="1" applyFill="1" applyBorder="1" applyAlignment="1">
      <alignment horizontal="center" vertical="center"/>
    </xf>
    <xf numFmtId="41" fontId="17" fillId="0" borderId="1" xfId="0" applyNumberFormat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right" vertical="center"/>
    </xf>
    <xf numFmtId="0" fontId="15" fillId="9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1" fontId="25" fillId="7" borderId="1" xfId="1" applyFont="1" applyFill="1" applyBorder="1" applyAlignment="1">
      <alignment horizontal="right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1" fontId="25" fillId="7" borderId="1" xfId="0" applyNumberFormat="1" applyFont="1" applyFill="1" applyBorder="1" applyAlignment="1">
      <alignment horizontal="center" vertical="center"/>
    </xf>
    <xf numFmtId="41" fontId="25" fillId="7" borderId="1" xfId="1" applyFont="1" applyFill="1" applyBorder="1" applyAlignment="1">
      <alignment horizontal="center" vertical="center"/>
    </xf>
    <xf numFmtId="41" fontId="25" fillId="7" borderId="1" xfId="1" applyFont="1" applyFill="1" applyBorder="1" applyAlignment="1">
      <alignment horizontal="center" vertical="center" wrapText="1"/>
    </xf>
    <xf numFmtId="177" fontId="25" fillId="7" borderId="1" xfId="0" applyNumberFormat="1" applyFont="1" applyFill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 wrapText="1"/>
    </xf>
    <xf numFmtId="41" fontId="21" fillId="0" borderId="1" xfId="0" applyNumberFormat="1" applyFont="1" applyBorder="1" applyAlignment="1">
      <alignment horizontal="center" vertical="center"/>
    </xf>
    <xf numFmtId="41" fontId="21" fillId="0" borderId="1" xfId="1" applyFont="1" applyFill="1" applyBorder="1" applyAlignment="1">
      <alignment horizontal="right" vertical="center"/>
    </xf>
    <xf numFmtId="41" fontId="21" fillId="0" borderId="1" xfId="1" applyFont="1" applyFill="1" applyBorder="1" applyAlignment="1">
      <alignment horizontal="center" vertical="center"/>
    </xf>
    <xf numFmtId="41" fontId="21" fillId="0" borderId="1" xfId="1" applyFont="1" applyBorder="1" applyAlignment="1">
      <alignment horizontal="right" vertical="center"/>
    </xf>
    <xf numFmtId="41" fontId="20" fillId="0" borderId="1" xfId="1" applyFont="1" applyBorder="1" applyAlignment="1">
      <alignment horizontal="right" vertical="center"/>
    </xf>
    <xf numFmtId="41" fontId="21" fillId="3" borderId="1" xfId="0" applyNumberFormat="1" applyFont="1" applyFill="1" applyBorder="1" applyAlignment="1">
      <alignment horizontal="center" vertical="center"/>
    </xf>
    <xf numFmtId="41" fontId="20" fillId="3" borderId="1" xfId="1" applyFont="1" applyFill="1" applyBorder="1" applyAlignment="1">
      <alignment horizontal="right" vertical="center"/>
    </xf>
    <xf numFmtId="41" fontId="20" fillId="3" borderId="1" xfId="1" applyFont="1" applyFill="1" applyBorder="1" applyAlignment="1">
      <alignment horizontal="center" vertical="center"/>
    </xf>
    <xf numFmtId="41" fontId="26" fillId="3" borderId="1" xfId="1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 vertical="center"/>
    </xf>
    <xf numFmtId="41" fontId="21" fillId="3" borderId="1" xfId="1" applyFont="1" applyFill="1" applyBorder="1" applyAlignment="1">
      <alignment horizontal="center" vertical="center"/>
    </xf>
    <xf numFmtId="41" fontId="26" fillId="3" borderId="1" xfId="1" applyFont="1" applyFill="1" applyBorder="1" applyAlignment="1">
      <alignment horizontal="right" vertical="center"/>
    </xf>
    <xf numFmtId="41" fontId="11" fillId="7" borderId="1" xfId="0" applyNumberFormat="1" applyFont="1" applyFill="1" applyBorder="1" applyAlignment="1">
      <alignment horizontal="center" vertical="center"/>
    </xf>
    <xf numFmtId="41" fontId="11" fillId="7" borderId="1" xfId="1" applyFont="1" applyFill="1" applyBorder="1" applyAlignment="1">
      <alignment horizontal="center" vertical="center"/>
    </xf>
    <xf numFmtId="41" fontId="11" fillId="7" borderId="1" xfId="1" applyFont="1" applyFill="1" applyBorder="1" applyAlignment="1">
      <alignment horizontal="center" vertical="center" wrapText="1"/>
    </xf>
    <xf numFmtId="177" fontId="11" fillId="7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41" fontId="20" fillId="0" borderId="1" xfId="1" applyFont="1" applyFill="1" applyBorder="1" applyAlignment="1">
      <alignment horizontal="right" vertical="center"/>
    </xf>
    <xf numFmtId="41" fontId="21" fillId="3" borderId="1" xfId="1" applyFont="1" applyFill="1" applyBorder="1" applyAlignment="1">
      <alignment horizontal="right" vertical="center"/>
    </xf>
    <xf numFmtId="177" fontId="21" fillId="3" borderId="1" xfId="0" applyNumberFormat="1" applyFont="1" applyFill="1" applyBorder="1" applyAlignment="1">
      <alignment horizontal="center" vertical="center"/>
    </xf>
    <xf numFmtId="41" fontId="22" fillId="7" borderId="1" xfId="0" applyNumberFormat="1" applyFont="1" applyFill="1" applyBorder="1" applyAlignment="1">
      <alignment horizontal="center" vertical="center"/>
    </xf>
    <xf numFmtId="41" fontId="22" fillId="7" borderId="1" xfId="1" applyFont="1" applyFill="1" applyBorder="1" applyAlignment="1">
      <alignment horizontal="center" vertical="center"/>
    </xf>
    <xf numFmtId="41" fontId="22" fillId="7" borderId="1" xfId="1" applyFont="1" applyFill="1" applyBorder="1" applyAlignment="1">
      <alignment horizontal="center" vertical="center" wrapText="1"/>
    </xf>
    <xf numFmtId="177" fontId="22" fillId="7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quotePrefix="1" applyFont="1" applyBorder="1" applyAlignment="1">
      <alignment horizontal="justify" vertical="center" wrapText="1"/>
    </xf>
    <xf numFmtId="0" fontId="20" fillId="3" borderId="1" xfId="0" applyFont="1" applyFill="1" applyBorder="1" applyAlignment="1">
      <alignment horizontal="justify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41" fontId="13" fillId="0" borderId="1" xfId="1" applyFont="1" applyFill="1" applyBorder="1" applyAlignment="1">
      <alignment horizontal="right" vertical="center"/>
    </xf>
    <xf numFmtId="41" fontId="13" fillId="0" borderId="1" xfId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41" fontId="25" fillId="7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41" fontId="29" fillId="0" borderId="5" xfId="0" applyNumberFormat="1" applyFont="1" applyBorder="1" applyAlignment="1">
      <alignment horizontal="center" vertical="center"/>
    </xf>
    <xf numFmtId="41" fontId="30" fillId="0" borderId="1" xfId="1" applyFont="1" applyBorder="1" applyAlignment="1">
      <alignment horizontal="right" vertical="center"/>
    </xf>
    <xf numFmtId="41" fontId="30" fillId="0" borderId="1" xfId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center" vertical="center"/>
    </xf>
    <xf numFmtId="177" fontId="29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1" fillId="9" borderId="1" xfId="0" applyFont="1" applyFill="1" applyBorder="1" applyAlignment="1">
      <alignment horizontal="justify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justify" vertical="center" wrapText="1"/>
    </xf>
  </cellXfs>
  <cellStyles count="5">
    <cellStyle name="쉼표 [0]" xfId="1" builtinId="6"/>
    <cellStyle name="통화 [0]" xfId="2" builtinId="7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2" name="Rectangle 48">
          <a:extLst>
            <a:ext uri="{FF2B5EF4-FFF2-40B4-BE49-F238E27FC236}">
              <a16:creationId xmlns:a16="http://schemas.microsoft.com/office/drawing/2014/main" id="{AD5D7DCA-4413-477B-BD92-C92CEE36CF90}"/>
            </a:ext>
          </a:extLst>
        </xdr:cNvPr>
        <xdr:cNvSpPr>
          <a:spLocks noChangeArrowheads="1"/>
        </xdr:cNvSpPr>
      </xdr:nvSpPr>
      <xdr:spPr bwMode="auto">
        <a:xfrm>
          <a:off x="4438651" y="0"/>
          <a:ext cx="174170" cy="17961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971550</xdr:colOff>
      <xdr:row>0</xdr:row>
      <xdr:rowOff>0</xdr:rowOff>
    </xdr:from>
    <xdr:to>
      <xdr:col>11</xdr:col>
      <xdr:colOff>171450</xdr:colOff>
      <xdr:row>1</xdr:row>
      <xdr:rowOff>0</xdr:rowOff>
    </xdr:to>
    <xdr:sp macro="" textlink="">
      <xdr:nvSpPr>
        <xdr:cNvPr id="3" name="Rectangle 48">
          <a:extLst>
            <a:ext uri="{FF2B5EF4-FFF2-40B4-BE49-F238E27FC236}">
              <a16:creationId xmlns:a16="http://schemas.microsoft.com/office/drawing/2014/main" id="{0FBCFEB2-CC58-4531-8B86-8E333FA27DE5}"/>
            </a:ext>
          </a:extLst>
        </xdr:cNvPr>
        <xdr:cNvSpPr>
          <a:spLocks noChangeArrowheads="1"/>
        </xdr:cNvSpPr>
      </xdr:nvSpPr>
      <xdr:spPr bwMode="auto">
        <a:xfrm>
          <a:off x="5178879" y="0"/>
          <a:ext cx="2394857" cy="17961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12</xdr:col>
      <xdr:colOff>773627</xdr:colOff>
      <xdr:row>0</xdr:row>
      <xdr:rowOff>0</xdr:rowOff>
    </xdr:from>
    <xdr:to>
      <xdr:col>12</xdr:col>
      <xdr:colOff>1147948</xdr:colOff>
      <xdr:row>1</xdr:row>
      <xdr:rowOff>0</xdr:rowOff>
    </xdr:to>
    <xdr:sp macro="" textlink="">
      <xdr:nvSpPr>
        <xdr:cNvPr id="4" name="Rectangle 48">
          <a:extLst>
            <a:ext uri="{FF2B5EF4-FFF2-40B4-BE49-F238E27FC236}">
              <a16:creationId xmlns:a16="http://schemas.microsoft.com/office/drawing/2014/main" id="{C5D0B093-161C-48E7-8F6B-EF68E66F549D}"/>
            </a:ext>
          </a:extLst>
        </xdr:cNvPr>
        <xdr:cNvSpPr>
          <a:spLocks noChangeArrowheads="1"/>
        </xdr:cNvSpPr>
      </xdr:nvSpPr>
      <xdr:spPr bwMode="auto">
        <a:xfrm>
          <a:off x="12639056" y="0"/>
          <a:ext cx="374321" cy="4750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01C-48EA-40E6-B35D-DFC59EB28825}">
  <sheetPr>
    <pageSetUpPr fitToPage="1"/>
  </sheetPr>
  <dimension ref="A1:AC71"/>
  <sheetViews>
    <sheetView tabSelected="1" view="pageBreakPreview" zoomScale="55" zoomScaleNormal="70" zoomScaleSheetLayoutView="55" workbookViewId="0">
      <selection activeCell="M16" sqref="M16"/>
    </sheetView>
  </sheetViews>
  <sheetFormatPr defaultColWidth="9.06640625" defaultRowHeight="18"/>
  <cols>
    <col min="1" max="2" width="12.33203125" style="1" customWidth="1"/>
    <col min="3" max="3" width="27.9296875" style="1" bestFit="1" customWidth="1"/>
    <col min="4" max="4" width="48.86328125" style="1" customWidth="1"/>
    <col min="5" max="5" width="12.6640625" style="26" customWidth="1"/>
    <col min="6" max="6" width="3.1328125" style="24" bestFit="1" customWidth="1"/>
    <col min="7" max="7" width="6.73046875" style="24" bestFit="1" customWidth="1"/>
    <col min="8" max="8" width="6.46484375" style="25" bestFit="1" customWidth="1"/>
    <col min="9" max="9" width="3.1328125" style="25" bestFit="1" customWidth="1"/>
    <col min="10" max="10" width="8.73046875" style="24" customWidth="1"/>
    <col min="11" max="11" width="4.1328125" style="25" bestFit="1" customWidth="1"/>
    <col min="12" max="12" width="16.46484375" style="26" customWidth="1"/>
    <col min="13" max="13" width="61.9296875" style="1" customWidth="1"/>
    <col min="14" max="14" width="4.33203125" style="1" customWidth="1"/>
    <col min="15" max="15" width="10.59765625" style="1" hidden="1" customWidth="1"/>
    <col min="16" max="16" width="0" style="1" hidden="1" customWidth="1"/>
    <col min="17" max="17" width="5.59765625" style="1" hidden="1" customWidth="1"/>
    <col min="18" max="18" width="5.1328125" style="1" hidden="1" customWidth="1"/>
    <col min="19" max="19" width="7" style="1" hidden="1" customWidth="1"/>
    <col min="20" max="20" width="12.6640625" style="1" hidden="1" customWidth="1"/>
    <col min="21" max="21" width="2.6640625" style="1" hidden="1" customWidth="1"/>
    <col min="22" max="22" width="0" style="1" hidden="1" customWidth="1"/>
    <col min="23" max="23" width="8.33203125" style="1" hidden="1" customWidth="1"/>
    <col min="24" max="24" width="8.6640625" style="1" hidden="1" customWidth="1"/>
    <col min="25" max="25" width="6" style="1" hidden="1" customWidth="1"/>
    <col min="26" max="26" width="5.1328125" style="1" hidden="1" customWidth="1"/>
    <col min="27" max="27" width="8.33203125" style="1" hidden="1" customWidth="1"/>
    <col min="28" max="28" width="15.1328125" style="1" hidden="1" customWidth="1"/>
    <col min="29" max="16384" width="9.06640625" style="1"/>
  </cols>
  <sheetData>
    <row r="1" spans="1:28" ht="37.75">
      <c r="A1" s="107" t="s">
        <v>25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28" ht="18" customHeight="1">
      <c r="A2" s="109" t="s">
        <v>11</v>
      </c>
      <c r="B2" s="109"/>
      <c r="C2" s="110"/>
      <c r="D2" s="105" t="s">
        <v>12</v>
      </c>
      <c r="E2" s="35" t="s">
        <v>30</v>
      </c>
      <c r="F2" s="2" t="s">
        <v>0</v>
      </c>
      <c r="G2" s="35" t="s">
        <v>32</v>
      </c>
      <c r="H2" s="36" t="s">
        <v>13</v>
      </c>
      <c r="I2" s="2" t="s">
        <v>0</v>
      </c>
      <c r="J2" s="35" t="s">
        <v>34</v>
      </c>
      <c r="K2" s="36" t="s">
        <v>14</v>
      </c>
      <c r="L2" s="35" t="s">
        <v>35</v>
      </c>
      <c r="M2" s="37" t="s">
        <v>15</v>
      </c>
      <c r="P2" s="1" t="s">
        <v>2</v>
      </c>
      <c r="Q2" s="29">
        <v>0.3</v>
      </c>
      <c r="R2" s="1" t="s">
        <v>3</v>
      </c>
      <c r="S2" s="1" t="s">
        <v>4</v>
      </c>
      <c r="T2" s="29" t="s">
        <v>9</v>
      </c>
      <c r="W2" s="1" t="s">
        <v>10</v>
      </c>
      <c r="X2" s="1" t="s">
        <v>2</v>
      </c>
      <c r="Y2" s="29">
        <v>0.3</v>
      </c>
      <c r="Z2" s="1" t="s">
        <v>3</v>
      </c>
      <c r="AA2" s="1" t="s">
        <v>4</v>
      </c>
      <c r="AB2" s="29" t="s">
        <v>9</v>
      </c>
    </row>
    <row r="3" spans="1:28" ht="18" customHeight="1">
      <c r="A3" s="111" t="s">
        <v>16</v>
      </c>
      <c r="B3" s="111" t="s">
        <v>48</v>
      </c>
      <c r="C3" s="125" t="s">
        <v>26</v>
      </c>
      <c r="D3" s="126" t="s">
        <v>29</v>
      </c>
      <c r="E3" s="127">
        <v>500000</v>
      </c>
      <c r="F3" s="128" t="s">
        <v>0</v>
      </c>
      <c r="G3" s="128">
        <v>30</v>
      </c>
      <c r="H3" s="129" t="s">
        <v>33</v>
      </c>
      <c r="I3" s="128" t="s">
        <v>0</v>
      </c>
      <c r="J3" s="128">
        <v>8</v>
      </c>
      <c r="K3" s="130" t="s">
        <v>17</v>
      </c>
      <c r="L3" s="127">
        <f>ROUND((E3*G3*J3/100),0)</f>
        <v>1200000</v>
      </c>
      <c r="M3" s="131" t="s">
        <v>49</v>
      </c>
      <c r="O3" s="1" t="s">
        <v>1</v>
      </c>
      <c r="P3" s="1">
        <v>140</v>
      </c>
      <c r="Q3" s="1">
        <f>P3*0.3</f>
        <v>42</v>
      </c>
      <c r="R3" s="1">
        <v>6.5</v>
      </c>
      <c r="S3" s="1">
        <f>Q3*R3</f>
        <v>273</v>
      </c>
      <c r="T3" s="30">
        <f>E4*S3</f>
        <v>54600000</v>
      </c>
      <c r="V3" s="1" t="s">
        <v>1</v>
      </c>
      <c r="W3" s="26">
        <v>5831</v>
      </c>
      <c r="X3" s="1">
        <v>140</v>
      </c>
      <c r="Y3" s="1">
        <f>X3*0.3</f>
        <v>42</v>
      </c>
      <c r="Z3" s="1">
        <v>5.8</v>
      </c>
      <c r="AA3" s="1">
        <f>Y3*Z3</f>
        <v>243.6</v>
      </c>
      <c r="AB3" s="30">
        <f>W3*AA3</f>
        <v>1420431.5999999999</v>
      </c>
    </row>
    <row r="4" spans="1:28" ht="18" customHeight="1">
      <c r="A4" s="112"/>
      <c r="B4" s="112"/>
      <c r="C4" s="125" t="s">
        <v>27</v>
      </c>
      <c r="D4" s="126" t="s">
        <v>28</v>
      </c>
      <c r="E4" s="127">
        <v>200000</v>
      </c>
      <c r="F4" s="128" t="s">
        <v>0</v>
      </c>
      <c r="G4" s="128">
        <v>30</v>
      </c>
      <c r="H4" s="129" t="s">
        <v>33</v>
      </c>
      <c r="I4" s="128" t="s">
        <v>0</v>
      </c>
      <c r="J4" s="128">
        <v>8</v>
      </c>
      <c r="K4" s="130" t="s">
        <v>17</v>
      </c>
      <c r="L4" s="127">
        <f t="shared" ref="L4:L7" si="0">ROUND((E4*G4*J4/100),0)</f>
        <v>480000</v>
      </c>
      <c r="M4" s="131" t="s">
        <v>49</v>
      </c>
      <c r="O4" s="1" t="s">
        <v>5</v>
      </c>
      <c r="P4" s="1">
        <v>140</v>
      </c>
      <c r="Q4" s="1">
        <f>P4*0.3</f>
        <v>42</v>
      </c>
      <c r="R4" s="1">
        <v>6.5</v>
      </c>
      <c r="S4" s="1">
        <f>Q4*R4</f>
        <v>273</v>
      </c>
      <c r="T4" s="30">
        <f>E4*S4</f>
        <v>54600000</v>
      </c>
      <c r="V4" s="1" t="s">
        <v>5</v>
      </c>
      <c r="W4" s="26">
        <v>4100</v>
      </c>
      <c r="X4" s="1">
        <v>140</v>
      </c>
      <c r="Y4" s="1">
        <f>X4*0.3</f>
        <v>42</v>
      </c>
      <c r="Z4" s="1">
        <v>5.8</v>
      </c>
      <c r="AA4" s="1">
        <f>Y4*Z4</f>
        <v>243.6</v>
      </c>
      <c r="AB4" s="30">
        <f>W4*AA4</f>
        <v>998760</v>
      </c>
    </row>
    <row r="5" spans="1:28" ht="18" customHeight="1">
      <c r="A5" s="112"/>
      <c r="B5" s="112"/>
      <c r="C5" s="125" t="s">
        <v>27</v>
      </c>
      <c r="D5" s="126" t="s">
        <v>28</v>
      </c>
      <c r="E5" s="127">
        <v>200000</v>
      </c>
      <c r="F5" s="128" t="s">
        <v>0</v>
      </c>
      <c r="G5" s="128">
        <v>30</v>
      </c>
      <c r="H5" s="129" t="s">
        <v>33</v>
      </c>
      <c r="I5" s="128" t="s">
        <v>0</v>
      </c>
      <c r="J5" s="128">
        <v>8</v>
      </c>
      <c r="K5" s="130" t="s">
        <v>17</v>
      </c>
      <c r="L5" s="127">
        <f t="shared" si="0"/>
        <v>480000</v>
      </c>
      <c r="M5" s="131" t="s">
        <v>49</v>
      </c>
      <c r="O5" s="1" t="s">
        <v>6</v>
      </c>
      <c r="P5" s="1">
        <v>140</v>
      </c>
      <c r="Q5" s="1">
        <f>P5*0.3</f>
        <v>42</v>
      </c>
      <c r="R5" s="1">
        <v>6.5</v>
      </c>
      <c r="S5" s="1">
        <f>Q5*R5</f>
        <v>273</v>
      </c>
      <c r="T5" s="30">
        <f>E5*S5</f>
        <v>54600000</v>
      </c>
      <c r="V5" s="1" t="s">
        <v>6</v>
      </c>
      <c r="W5" s="26">
        <v>4100</v>
      </c>
      <c r="X5" s="1">
        <v>140</v>
      </c>
      <c r="Y5" s="1">
        <f>X5*0.3</f>
        <v>42</v>
      </c>
      <c r="Z5" s="1">
        <v>5.8</v>
      </c>
      <c r="AA5" s="1">
        <f>Y5*Z5</f>
        <v>243.6</v>
      </c>
      <c r="AB5" s="30">
        <f>W5*AA5</f>
        <v>998760</v>
      </c>
    </row>
    <row r="6" spans="1:28" ht="18" customHeight="1">
      <c r="A6" s="112"/>
      <c r="B6" s="112"/>
      <c r="C6" s="125" t="s">
        <v>27</v>
      </c>
      <c r="D6" s="126" t="s">
        <v>28</v>
      </c>
      <c r="E6" s="127">
        <v>200000</v>
      </c>
      <c r="F6" s="128" t="s">
        <v>0</v>
      </c>
      <c r="G6" s="128">
        <v>30</v>
      </c>
      <c r="H6" s="129" t="s">
        <v>33</v>
      </c>
      <c r="I6" s="128" t="s">
        <v>0</v>
      </c>
      <c r="J6" s="128">
        <v>8</v>
      </c>
      <c r="K6" s="130" t="s">
        <v>17</v>
      </c>
      <c r="L6" s="127">
        <f t="shared" si="0"/>
        <v>480000</v>
      </c>
      <c r="M6" s="131" t="s">
        <v>49</v>
      </c>
      <c r="O6" s="1" t="s">
        <v>7</v>
      </c>
      <c r="P6" s="1">
        <v>84</v>
      </c>
      <c r="Q6" s="1">
        <f>P6*0.3</f>
        <v>25.2</v>
      </c>
      <c r="R6" s="1">
        <v>6.5</v>
      </c>
      <c r="S6" s="1">
        <f>Q6*R6</f>
        <v>163.79999999999998</v>
      </c>
      <c r="T6" s="30">
        <f>E6*S6</f>
        <v>32759999.999999996</v>
      </c>
      <c r="V6" s="1" t="s">
        <v>7</v>
      </c>
      <c r="W6" s="26">
        <v>2800</v>
      </c>
      <c r="X6" s="1">
        <v>84</v>
      </c>
      <c r="Y6" s="1">
        <f>X6*0.3</f>
        <v>25.2</v>
      </c>
      <c r="Z6" s="1">
        <v>5.8</v>
      </c>
      <c r="AA6" s="1">
        <f>Y6*Z6</f>
        <v>146.16</v>
      </c>
      <c r="AB6" s="30">
        <f>W6*AA6</f>
        <v>409248</v>
      </c>
    </row>
    <row r="7" spans="1:28" ht="18" customHeight="1">
      <c r="A7" s="112"/>
      <c r="B7" s="112"/>
      <c r="C7" s="125" t="s">
        <v>41</v>
      </c>
      <c r="D7" s="126" t="s">
        <v>36</v>
      </c>
      <c r="E7" s="127">
        <v>100000</v>
      </c>
      <c r="F7" s="128" t="s">
        <v>0</v>
      </c>
      <c r="G7" s="128">
        <v>30</v>
      </c>
      <c r="H7" s="129" t="s">
        <v>33</v>
      </c>
      <c r="I7" s="128" t="s">
        <v>0</v>
      </c>
      <c r="J7" s="128">
        <v>8</v>
      </c>
      <c r="K7" s="130" t="s">
        <v>17</v>
      </c>
      <c r="L7" s="127">
        <f t="shared" si="0"/>
        <v>240000</v>
      </c>
      <c r="M7" s="131" t="s">
        <v>49</v>
      </c>
      <c r="O7" s="1" t="s">
        <v>8</v>
      </c>
      <c r="P7" s="1">
        <v>28</v>
      </c>
      <c r="Q7" s="1">
        <f>P7*0.3</f>
        <v>8.4</v>
      </c>
      <c r="R7" s="1">
        <v>6.5</v>
      </c>
      <c r="S7" s="1">
        <f>Q7*R7</f>
        <v>54.6</v>
      </c>
      <c r="T7" s="30">
        <f>E7*S7</f>
        <v>5460000</v>
      </c>
      <c r="V7" s="1" t="s">
        <v>8</v>
      </c>
      <c r="W7" s="26">
        <v>1820</v>
      </c>
      <c r="X7" s="1">
        <v>28</v>
      </c>
      <c r="Y7" s="1">
        <f>X7*0.3</f>
        <v>8.4</v>
      </c>
      <c r="Z7" s="1">
        <v>5.8</v>
      </c>
      <c r="AA7" s="1">
        <f>Y7*Z7</f>
        <v>48.72</v>
      </c>
      <c r="AB7" s="30">
        <f>W7*AA7</f>
        <v>88670.399999999994</v>
      </c>
    </row>
    <row r="8" spans="1:28" ht="18" customHeight="1">
      <c r="A8" s="113"/>
      <c r="B8" s="113"/>
      <c r="C8" s="64" t="s">
        <v>18</v>
      </c>
      <c r="D8" s="106"/>
      <c r="E8" s="66"/>
      <c r="F8" s="66"/>
      <c r="G8" s="67"/>
      <c r="H8" s="68"/>
      <c r="I8" s="66"/>
      <c r="J8" s="66"/>
      <c r="K8" s="68"/>
      <c r="L8" s="62">
        <f>SUM(L3:L7)</f>
        <v>2880000</v>
      </c>
      <c r="M8" s="63"/>
      <c r="T8" s="30">
        <f>SUM(T3:T7)</f>
        <v>202020000</v>
      </c>
      <c r="AB8" s="30">
        <f>SUM(AB3:AB7)</f>
        <v>3915869.9999999995</v>
      </c>
    </row>
    <row r="9" spans="1:28" ht="18" customHeight="1">
      <c r="A9" s="123" t="s">
        <v>47</v>
      </c>
      <c r="B9" s="118" t="s">
        <v>37</v>
      </c>
      <c r="C9" s="134" t="s">
        <v>38</v>
      </c>
      <c r="D9" s="3"/>
      <c r="E9" s="4"/>
      <c r="F9" s="5"/>
      <c r="G9" s="6"/>
      <c r="H9" s="7"/>
      <c r="I9" s="8"/>
      <c r="J9" s="6"/>
      <c r="K9" s="7"/>
      <c r="L9" s="9"/>
      <c r="M9" s="10"/>
      <c r="T9" s="30"/>
      <c r="AB9" s="30"/>
    </row>
    <row r="10" spans="1:28" ht="39.450000000000003" customHeight="1">
      <c r="A10" s="124"/>
      <c r="B10" s="118"/>
      <c r="C10" s="132" t="s">
        <v>43</v>
      </c>
      <c r="D10" s="133" t="s">
        <v>45</v>
      </c>
      <c r="E10" s="31"/>
      <c r="F10" s="33" t="s">
        <v>0</v>
      </c>
      <c r="G10" s="56"/>
      <c r="H10" s="57"/>
      <c r="I10" s="33" t="s">
        <v>0</v>
      </c>
      <c r="J10" s="56"/>
      <c r="K10" s="57"/>
      <c r="L10" s="32">
        <f>E10*G10*J10</f>
        <v>0</v>
      </c>
      <c r="M10" s="131" t="s">
        <v>49</v>
      </c>
      <c r="T10" s="30"/>
      <c r="AB10" s="30"/>
    </row>
    <row r="11" spans="1:28" ht="18" customHeight="1">
      <c r="A11" s="124"/>
      <c r="B11" s="118"/>
      <c r="C11" s="39"/>
      <c r="D11" s="3"/>
      <c r="E11" s="4"/>
      <c r="F11" s="8"/>
      <c r="G11" s="8"/>
      <c r="H11" s="58"/>
      <c r="I11" s="8"/>
      <c r="J11" s="8"/>
      <c r="K11" s="58"/>
      <c r="L11" s="59"/>
      <c r="M11" s="10"/>
      <c r="T11" s="30"/>
      <c r="AB11" s="30"/>
    </row>
    <row r="12" spans="1:28" ht="18" customHeight="1">
      <c r="A12" s="124"/>
      <c r="B12" s="118"/>
      <c r="C12" s="38"/>
      <c r="D12" s="55"/>
      <c r="E12" s="32"/>
      <c r="F12" s="33" t="s">
        <v>0</v>
      </c>
      <c r="G12" s="33"/>
      <c r="H12" s="41"/>
      <c r="I12" s="33" t="s">
        <v>0</v>
      </c>
      <c r="J12" s="33"/>
      <c r="K12" s="41"/>
      <c r="L12" s="32"/>
      <c r="M12" s="34"/>
      <c r="T12" s="30"/>
      <c r="AB12" s="30"/>
    </row>
    <row r="13" spans="1:28" ht="18" customHeight="1">
      <c r="A13" s="124"/>
      <c r="B13" s="118"/>
      <c r="C13" s="39"/>
      <c r="D13" s="3"/>
      <c r="E13" s="4"/>
      <c r="F13" s="8"/>
      <c r="G13" s="8"/>
      <c r="H13" s="58"/>
      <c r="I13" s="8"/>
      <c r="J13" s="8"/>
      <c r="K13" s="58"/>
      <c r="L13" s="59"/>
      <c r="M13" s="10"/>
      <c r="T13" s="30"/>
      <c r="AB13" s="30"/>
    </row>
    <row r="14" spans="1:28" ht="18" customHeight="1">
      <c r="A14" s="124"/>
      <c r="B14" s="118"/>
      <c r="C14" s="102"/>
      <c r="D14" s="55"/>
      <c r="E14" s="103"/>
      <c r="F14" s="104" t="s">
        <v>0</v>
      </c>
      <c r="G14" s="104"/>
      <c r="H14" s="41"/>
      <c r="I14" s="104" t="s">
        <v>0</v>
      </c>
      <c r="J14" s="104"/>
      <c r="K14" s="41"/>
      <c r="L14" s="103"/>
      <c r="M14" s="61"/>
      <c r="T14" s="30"/>
      <c r="AB14" s="30"/>
    </row>
    <row r="15" spans="1:28" ht="18" customHeight="1">
      <c r="A15" s="124"/>
      <c r="B15" s="118"/>
      <c r="C15" s="64" t="s">
        <v>18</v>
      </c>
      <c r="D15" s="65"/>
      <c r="E15" s="66"/>
      <c r="F15" s="66"/>
      <c r="G15" s="67"/>
      <c r="H15" s="68"/>
      <c r="I15" s="66"/>
      <c r="J15" s="66"/>
      <c r="K15" s="68"/>
      <c r="L15" s="62">
        <f>SUM(L9:L14)</f>
        <v>0</v>
      </c>
      <c r="M15" s="63"/>
      <c r="T15" s="30"/>
      <c r="AB15" s="30"/>
    </row>
    <row r="16" spans="1:28" ht="18" customHeight="1">
      <c r="A16" s="124"/>
      <c r="B16" s="118" t="s">
        <v>39</v>
      </c>
      <c r="C16" s="39"/>
      <c r="D16" s="3"/>
      <c r="E16" s="4"/>
      <c r="F16" s="5"/>
      <c r="G16" s="6"/>
      <c r="H16" s="7"/>
      <c r="I16" s="8"/>
      <c r="J16" s="6"/>
      <c r="K16" s="7"/>
      <c r="L16" s="9"/>
      <c r="M16" s="10"/>
      <c r="T16" s="30"/>
      <c r="AB16" s="30"/>
    </row>
    <row r="17" spans="1:28" ht="18" customHeight="1">
      <c r="A17" s="124"/>
      <c r="B17" s="118"/>
      <c r="C17" s="96"/>
      <c r="D17" s="87"/>
      <c r="E17" s="75"/>
      <c r="F17" s="69"/>
      <c r="G17" s="69"/>
      <c r="H17" s="41"/>
      <c r="I17" s="69"/>
      <c r="J17" s="69"/>
      <c r="K17" s="41"/>
      <c r="L17" s="74"/>
      <c r="M17" s="60"/>
      <c r="T17" s="30"/>
      <c r="AB17" s="30"/>
    </row>
    <row r="18" spans="1:28" ht="18" customHeight="1">
      <c r="A18" s="124"/>
      <c r="B18" s="118"/>
      <c r="C18" s="97"/>
      <c r="D18" s="71"/>
      <c r="E18" s="88"/>
      <c r="F18" s="69"/>
      <c r="G18" s="73"/>
      <c r="H18" s="41"/>
      <c r="I18" s="73"/>
      <c r="J18" s="73"/>
      <c r="K18" s="41"/>
      <c r="L18" s="74"/>
      <c r="M18" s="61"/>
      <c r="T18" s="30"/>
      <c r="AB18" s="30"/>
    </row>
    <row r="19" spans="1:28" ht="18" customHeight="1">
      <c r="A19" s="124"/>
      <c r="B19" s="118"/>
      <c r="C19" s="97"/>
      <c r="D19" s="71"/>
      <c r="E19" s="88"/>
      <c r="F19" s="69"/>
      <c r="G19" s="73"/>
      <c r="H19" s="41"/>
      <c r="I19" s="73"/>
      <c r="J19" s="73"/>
      <c r="K19" s="41"/>
      <c r="L19" s="74"/>
      <c r="M19" s="61"/>
      <c r="T19" s="30"/>
      <c r="AB19" s="30"/>
    </row>
    <row r="20" spans="1:28" ht="18" customHeight="1">
      <c r="A20" s="124"/>
      <c r="B20" s="118"/>
      <c r="C20" s="98"/>
      <c r="D20" s="71"/>
      <c r="E20" s="74"/>
      <c r="F20" s="69"/>
      <c r="G20" s="69"/>
      <c r="H20" s="41"/>
      <c r="I20" s="69"/>
      <c r="J20" s="69"/>
      <c r="K20" s="41"/>
      <c r="L20" s="74"/>
      <c r="M20" s="34"/>
      <c r="T20" s="30"/>
      <c r="AB20" s="30"/>
    </row>
    <row r="21" spans="1:28" ht="18" customHeight="1">
      <c r="A21" s="124"/>
      <c r="B21" s="118"/>
      <c r="C21" s="98"/>
      <c r="D21" s="71"/>
      <c r="E21" s="74"/>
      <c r="F21" s="69"/>
      <c r="G21" s="69"/>
      <c r="H21" s="41"/>
      <c r="I21" s="69"/>
      <c r="J21" s="69"/>
      <c r="K21" s="41"/>
      <c r="L21" s="74"/>
      <c r="M21" s="42"/>
      <c r="T21" s="30"/>
      <c r="AB21" s="30"/>
    </row>
    <row r="22" spans="1:28" ht="18" customHeight="1">
      <c r="A22" s="124"/>
      <c r="B22" s="118"/>
      <c r="C22" s="98"/>
      <c r="D22" s="71"/>
      <c r="E22" s="74"/>
      <c r="F22" s="69"/>
      <c r="G22" s="69"/>
      <c r="H22" s="41"/>
      <c r="I22" s="69"/>
      <c r="J22" s="69"/>
      <c r="K22" s="41"/>
      <c r="L22" s="74"/>
      <c r="M22" s="42"/>
      <c r="T22" s="30"/>
      <c r="AB22" s="30"/>
    </row>
    <row r="23" spans="1:28" ht="18" customHeight="1">
      <c r="A23" s="124"/>
      <c r="B23" s="118"/>
      <c r="C23" s="98"/>
      <c r="D23" s="71"/>
      <c r="E23" s="74"/>
      <c r="F23" s="69"/>
      <c r="G23" s="69"/>
      <c r="H23" s="41"/>
      <c r="I23" s="69"/>
      <c r="J23" s="69"/>
      <c r="K23" s="41"/>
      <c r="L23" s="74"/>
      <c r="M23" s="42"/>
      <c r="T23" s="30"/>
      <c r="AB23" s="30"/>
    </row>
    <row r="24" spans="1:28" ht="18" customHeight="1">
      <c r="A24" s="124"/>
      <c r="B24" s="118"/>
      <c r="C24" s="98"/>
      <c r="D24" s="71"/>
      <c r="E24" s="74"/>
      <c r="F24" s="69"/>
      <c r="G24" s="69"/>
      <c r="H24" s="41"/>
      <c r="I24" s="69"/>
      <c r="J24" s="69"/>
      <c r="K24" s="41"/>
      <c r="L24" s="74"/>
      <c r="M24" s="42"/>
      <c r="T24" s="30"/>
      <c r="AB24" s="30"/>
    </row>
    <row r="25" spans="1:28" ht="18" customHeight="1">
      <c r="A25" s="124"/>
      <c r="B25" s="118"/>
      <c r="C25" s="98"/>
      <c r="D25" s="71"/>
      <c r="E25" s="74"/>
      <c r="F25" s="69"/>
      <c r="G25" s="69"/>
      <c r="H25" s="41"/>
      <c r="I25" s="69"/>
      <c r="J25" s="69"/>
      <c r="K25" s="41"/>
      <c r="L25" s="74"/>
      <c r="M25" s="42"/>
      <c r="T25" s="30"/>
      <c r="AB25" s="30"/>
    </row>
    <row r="26" spans="1:28" ht="18" customHeight="1">
      <c r="A26" s="124"/>
      <c r="B26" s="118"/>
      <c r="C26" s="98"/>
      <c r="D26" s="71"/>
      <c r="E26" s="74"/>
      <c r="F26" s="69"/>
      <c r="G26" s="69"/>
      <c r="H26" s="41"/>
      <c r="I26" s="69"/>
      <c r="J26" s="69"/>
      <c r="K26" s="41"/>
      <c r="L26" s="74"/>
      <c r="M26" s="42"/>
      <c r="T26" s="30"/>
      <c r="AB26" s="30"/>
    </row>
    <row r="27" spans="1:28" ht="18" customHeight="1">
      <c r="A27" s="124"/>
      <c r="B27" s="118"/>
      <c r="C27" s="98"/>
      <c r="D27" s="71"/>
      <c r="E27" s="74"/>
      <c r="F27" s="69"/>
      <c r="G27" s="69"/>
      <c r="H27" s="41"/>
      <c r="I27" s="69"/>
      <c r="J27" s="69"/>
      <c r="K27" s="41"/>
      <c r="L27" s="74"/>
      <c r="M27" s="42"/>
      <c r="T27" s="30"/>
      <c r="AB27" s="30"/>
    </row>
    <row r="28" spans="1:28" ht="18" customHeight="1">
      <c r="A28" s="124"/>
      <c r="B28" s="118"/>
      <c r="C28" s="64" t="s">
        <v>18</v>
      </c>
      <c r="D28" s="83"/>
      <c r="E28" s="84"/>
      <c r="F28" s="84"/>
      <c r="G28" s="85"/>
      <c r="H28" s="86"/>
      <c r="I28" s="84"/>
      <c r="J28" s="84"/>
      <c r="K28" s="86"/>
      <c r="L28" s="62">
        <f>SUM(L17:L27)</f>
        <v>0</v>
      </c>
      <c r="M28" s="63"/>
      <c r="T28" s="30"/>
      <c r="AB28" s="30"/>
    </row>
    <row r="29" spans="1:28" ht="18" customHeight="1">
      <c r="A29" s="124"/>
      <c r="B29" s="118" t="s">
        <v>40</v>
      </c>
      <c r="C29" s="99"/>
      <c r="D29" s="76"/>
      <c r="E29" s="77"/>
      <c r="F29" s="78"/>
      <c r="G29" s="79"/>
      <c r="H29" s="80"/>
      <c r="I29" s="81"/>
      <c r="J29" s="79"/>
      <c r="K29" s="80"/>
      <c r="L29" s="82"/>
      <c r="M29" s="10"/>
      <c r="T29" s="30"/>
      <c r="AB29" s="30"/>
    </row>
    <row r="30" spans="1:28" ht="18" customHeight="1">
      <c r="A30" s="124"/>
      <c r="B30" s="118"/>
      <c r="C30" s="100"/>
      <c r="D30" s="87"/>
      <c r="E30" s="75"/>
      <c r="F30" s="69" t="s">
        <v>0</v>
      </c>
      <c r="G30" s="69"/>
      <c r="H30" s="41"/>
      <c r="I30" s="69" t="s">
        <v>0</v>
      </c>
      <c r="J30" s="69"/>
      <c r="K30" s="41"/>
      <c r="L30" s="74">
        <f t="shared" ref="L30:L31" si="1">E30*G30*J30</f>
        <v>0</v>
      </c>
      <c r="M30" s="60"/>
      <c r="T30" s="30"/>
      <c r="AB30" s="30"/>
    </row>
    <row r="31" spans="1:28" ht="18" customHeight="1">
      <c r="A31" s="124"/>
      <c r="B31" s="118"/>
      <c r="C31" s="97"/>
      <c r="D31" s="71"/>
      <c r="E31" s="88"/>
      <c r="F31" s="69" t="s">
        <v>0</v>
      </c>
      <c r="G31" s="69"/>
      <c r="H31" s="41"/>
      <c r="I31" s="69" t="s">
        <v>0</v>
      </c>
      <c r="J31" s="69"/>
      <c r="K31" s="41"/>
      <c r="L31" s="74">
        <f t="shared" si="1"/>
        <v>0</v>
      </c>
      <c r="M31" s="61"/>
      <c r="T31" s="30"/>
      <c r="AB31" s="30"/>
    </row>
    <row r="32" spans="1:28" ht="18" customHeight="1">
      <c r="A32" s="124"/>
      <c r="B32" s="118"/>
      <c r="C32" s="99"/>
      <c r="D32" s="76"/>
      <c r="E32" s="77"/>
      <c r="F32" s="78"/>
      <c r="G32" s="79"/>
      <c r="H32" s="80"/>
      <c r="I32" s="81"/>
      <c r="J32" s="79"/>
      <c r="K32" s="80"/>
      <c r="L32" s="82"/>
      <c r="M32" s="10"/>
      <c r="T32" s="30"/>
      <c r="AB32" s="30"/>
    </row>
    <row r="33" spans="1:28" ht="18" customHeight="1">
      <c r="A33" s="124"/>
      <c r="B33" s="118"/>
      <c r="C33" s="97"/>
      <c r="D33" s="71"/>
      <c r="E33" s="88"/>
      <c r="F33" s="69" t="s">
        <v>0</v>
      </c>
      <c r="G33" s="69"/>
      <c r="H33" s="41"/>
      <c r="I33" s="69" t="s">
        <v>0</v>
      </c>
      <c r="J33" s="69"/>
      <c r="K33" s="41"/>
      <c r="L33" s="74">
        <f>E33*G33*J33</f>
        <v>0</v>
      </c>
      <c r="M33" s="61"/>
      <c r="T33" s="30"/>
      <c r="AB33" s="30"/>
    </row>
    <row r="34" spans="1:28" ht="18" customHeight="1">
      <c r="A34" s="124"/>
      <c r="B34" s="118"/>
      <c r="C34" s="98"/>
      <c r="D34" s="71"/>
      <c r="E34" s="74"/>
      <c r="F34" s="69" t="s">
        <v>0</v>
      </c>
      <c r="G34" s="69"/>
      <c r="H34" s="41"/>
      <c r="I34" s="69" t="s">
        <v>0</v>
      </c>
      <c r="J34" s="69"/>
      <c r="K34" s="41"/>
      <c r="L34" s="74">
        <f t="shared" ref="L34:L39" si="2">E34*G34*J34</f>
        <v>0</v>
      </c>
      <c r="M34" s="34"/>
      <c r="T34" s="30"/>
      <c r="AB34" s="30"/>
    </row>
    <row r="35" spans="1:28" ht="18" customHeight="1">
      <c r="A35" s="124"/>
      <c r="B35" s="118"/>
      <c r="C35" s="98"/>
      <c r="D35" s="71"/>
      <c r="E35" s="74"/>
      <c r="F35" s="69" t="s">
        <v>0</v>
      </c>
      <c r="G35" s="69"/>
      <c r="H35" s="41"/>
      <c r="I35" s="69" t="s">
        <v>0</v>
      </c>
      <c r="J35" s="69"/>
      <c r="K35" s="41"/>
      <c r="L35" s="74">
        <f t="shared" si="2"/>
        <v>0</v>
      </c>
      <c r="M35" s="42"/>
      <c r="T35" s="30"/>
      <c r="AB35" s="30"/>
    </row>
    <row r="36" spans="1:28" ht="18" customHeight="1">
      <c r="A36" s="124"/>
      <c r="B36" s="118"/>
      <c r="C36" s="98"/>
      <c r="D36" s="71"/>
      <c r="E36" s="74"/>
      <c r="F36" s="69" t="s">
        <v>0</v>
      </c>
      <c r="G36" s="69"/>
      <c r="H36" s="41"/>
      <c r="I36" s="69" t="s">
        <v>0</v>
      </c>
      <c r="J36" s="69"/>
      <c r="K36" s="41"/>
      <c r="L36" s="74">
        <f t="shared" si="2"/>
        <v>0</v>
      </c>
      <c r="M36" s="42"/>
      <c r="T36" s="30"/>
      <c r="AB36" s="30"/>
    </row>
    <row r="37" spans="1:28" ht="18" customHeight="1">
      <c r="A37" s="124"/>
      <c r="B37" s="118"/>
      <c r="C37" s="98"/>
      <c r="D37" s="71"/>
      <c r="E37" s="74"/>
      <c r="F37" s="69" t="s">
        <v>0</v>
      </c>
      <c r="G37" s="69"/>
      <c r="H37" s="41"/>
      <c r="I37" s="69" t="s">
        <v>0</v>
      </c>
      <c r="J37" s="69"/>
      <c r="K37" s="41"/>
      <c r="L37" s="74">
        <f t="shared" si="2"/>
        <v>0</v>
      </c>
      <c r="M37" s="42"/>
      <c r="T37" s="30"/>
      <c r="AB37" s="30"/>
    </row>
    <row r="38" spans="1:28" ht="18" customHeight="1">
      <c r="A38" s="124"/>
      <c r="B38" s="118"/>
      <c r="C38" s="98"/>
      <c r="D38" s="71"/>
      <c r="E38" s="74"/>
      <c r="F38" s="69" t="s">
        <v>0</v>
      </c>
      <c r="G38" s="69"/>
      <c r="H38" s="41"/>
      <c r="I38" s="69" t="s">
        <v>0</v>
      </c>
      <c r="J38" s="69"/>
      <c r="K38" s="41"/>
      <c r="L38" s="74">
        <f t="shared" si="2"/>
        <v>0</v>
      </c>
      <c r="M38" s="42"/>
      <c r="T38" s="30"/>
      <c r="AB38" s="30"/>
    </row>
    <row r="39" spans="1:28" ht="18" customHeight="1">
      <c r="A39" s="124"/>
      <c r="B39" s="118"/>
      <c r="C39" s="98"/>
      <c r="D39" s="71"/>
      <c r="E39" s="74"/>
      <c r="F39" s="69" t="s">
        <v>0</v>
      </c>
      <c r="G39" s="69"/>
      <c r="H39" s="41"/>
      <c r="I39" s="69" t="s">
        <v>0</v>
      </c>
      <c r="J39" s="69"/>
      <c r="K39" s="41"/>
      <c r="L39" s="74">
        <f t="shared" si="2"/>
        <v>0</v>
      </c>
      <c r="M39" s="42"/>
      <c r="T39" s="30"/>
      <c r="AB39" s="30"/>
    </row>
    <row r="40" spans="1:28" ht="18" customHeight="1">
      <c r="A40" s="124"/>
      <c r="B40" s="118"/>
      <c r="C40" s="99"/>
      <c r="D40" s="76"/>
      <c r="E40" s="77"/>
      <c r="F40" s="78"/>
      <c r="G40" s="79"/>
      <c r="H40" s="80"/>
      <c r="I40" s="81"/>
      <c r="J40" s="79"/>
      <c r="K40" s="80"/>
      <c r="L40" s="82"/>
      <c r="M40" s="10"/>
      <c r="T40" s="30"/>
      <c r="AB40" s="30"/>
    </row>
    <row r="41" spans="1:28" ht="18" customHeight="1">
      <c r="A41" s="124"/>
      <c r="B41" s="118"/>
      <c r="C41" s="70"/>
      <c r="D41" s="71"/>
      <c r="E41" s="72"/>
      <c r="F41" s="69" t="s">
        <v>0</v>
      </c>
      <c r="G41" s="73"/>
      <c r="H41" s="41"/>
      <c r="I41" s="69" t="s">
        <v>0</v>
      </c>
      <c r="J41" s="73"/>
      <c r="K41" s="41"/>
      <c r="L41" s="74">
        <f t="shared" ref="L41:L44" si="3">E41*G41*J41</f>
        <v>0</v>
      </c>
      <c r="M41" s="34"/>
      <c r="T41" s="30"/>
      <c r="AB41" s="30"/>
    </row>
    <row r="42" spans="1:28" ht="18" customHeight="1">
      <c r="A42" s="124"/>
      <c r="B42" s="118"/>
      <c r="C42" s="70"/>
      <c r="D42" s="71"/>
      <c r="E42" s="72"/>
      <c r="F42" s="69" t="s">
        <v>0</v>
      </c>
      <c r="G42" s="73"/>
      <c r="H42" s="41"/>
      <c r="I42" s="69" t="s">
        <v>0</v>
      </c>
      <c r="J42" s="73"/>
      <c r="K42" s="41"/>
      <c r="L42" s="74">
        <f t="shared" si="3"/>
        <v>0</v>
      </c>
      <c r="M42" s="34"/>
      <c r="T42" s="30"/>
      <c r="AB42" s="30"/>
    </row>
    <row r="43" spans="1:28" ht="18" customHeight="1">
      <c r="A43" s="124"/>
      <c r="B43" s="118"/>
      <c r="C43" s="70"/>
      <c r="D43" s="71"/>
      <c r="E43" s="72"/>
      <c r="F43" s="69" t="s">
        <v>0</v>
      </c>
      <c r="G43" s="73"/>
      <c r="H43" s="41"/>
      <c r="I43" s="69" t="s">
        <v>0</v>
      </c>
      <c r="J43" s="73"/>
      <c r="K43" s="41"/>
      <c r="L43" s="74">
        <f t="shared" si="3"/>
        <v>0</v>
      </c>
      <c r="M43" s="34"/>
      <c r="T43" s="30"/>
      <c r="AB43" s="30"/>
    </row>
    <row r="44" spans="1:28" ht="18" customHeight="1">
      <c r="A44" s="124"/>
      <c r="B44" s="118"/>
      <c r="C44" s="70"/>
      <c r="D44" s="71"/>
      <c r="E44" s="72"/>
      <c r="F44" s="69" t="s">
        <v>0</v>
      </c>
      <c r="G44" s="73"/>
      <c r="H44" s="41"/>
      <c r="I44" s="69" t="s">
        <v>0</v>
      </c>
      <c r="J44" s="73"/>
      <c r="K44" s="41"/>
      <c r="L44" s="74">
        <f t="shared" si="3"/>
        <v>0</v>
      </c>
      <c r="M44" s="34"/>
      <c r="T44" s="30"/>
      <c r="AB44" s="30"/>
    </row>
    <row r="45" spans="1:28" ht="18" customHeight="1">
      <c r="A45" s="124"/>
      <c r="B45" s="118"/>
      <c r="C45" s="64" t="s">
        <v>18</v>
      </c>
      <c r="D45" s="83"/>
      <c r="E45" s="84"/>
      <c r="F45" s="84"/>
      <c r="G45" s="85"/>
      <c r="H45" s="86"/>
      <c r="I45" s="84"/>
      <c r="J45" s="84"/>
      <c r="K45" s="86"/>
      <c r="L45" s="62">
        <f>SUM(L30:L44)</f>
        <v>0</v>
      </c>
      <c r="M45" s="63"/>
      <c r="T45" s="30"/>
      <c r="AB45" s="30"/>
    </row>
    <row r="46" spans="1:28" ht="18" customHeight="1">
      <c r="A46" s="124"/>
      <c r="B46" s="118" t="s">
        <v>42</v>
      </c>
      <c r="C46" s="99"/>
      <c r="D46" s="76"/>
      <c r="E46" s="77"/>
      <c r="F46" s="78"/>
      <c r="G46" s="79"/>
      <c r="H46" s="80"/>
      <c r="I46" s="81"/>
      <c r="J46" s="79"/>
      <c r="K46" s="80"/>
      <c r="L46" s="82"/>
      <c r="M46" s="10"/>
      <c r="T46" s="30"/>
      <c r="AB46" s="30"/>
    </row>
    <row r="47" spans="1:28" ht="18" customHeight="1">
      <c r="A47" s="124"/>
      <c r="B47" s="118"/>
      <c r="C47" s="96"/>
      <c r="D47" s="87"/>
      <c r="E47" s="75"/>
      <c r="F47" s="69" t="s">
        <v>0</v>
      </c>
      <c r="G47" s="69"/>
      <c r="H47" s="41"/>
      <c r="I47" s="69" t="s">
        <v>0</v>
      </c>
      <c r="J47" s="69"/>
      <c r="K47" s="41"/>
      <c r="L47" s="74">
        <f t="shared" ref="L47:L51" si="4">E47*G47*J47</f>
        <v>0</v>
      </c>
      <c r="M47" s="60"/>
      <c r="T47" s="30"/>
      <c r="AB47" s="30"/>
    </row>
    <row r="48" spans="1:28" ht="18" customHeight="1">
      <c r="A48" s="124"/>
      <c r="B48" s="118"/>
      <c r="C48" s="97"/>
      <c r="D48" s="71"/>
      <c r="E48" s="88"/>
      <c r="F48" s="69" t="s">
        <v>0</v>
      </c>
      <c r="G48" s="73"/>
      <c r="H48" s="41"/>
      <c r="I48" s="73" t="s">
        <v>0</v>
      </c>
      <c r="J48" s="73"/>
      <c r="K48" s="41"/>
      <c r="L48" s="74">
        <f t="shared" si="4"/>
        <v>0</v>
      </c>
      <c r="M48" s="60"/>
      <c r="T48" s="30"/>
      <c r="AB48" s="30"/>
    </row>
    <row r="49" spans="1:28" ht="18" customHeight="1">
      <c r="A49" s="124"/>
      <c r="B49" s="118"/>
      <c r="C49" s="98"/>
      <c r="D49" s="71"/>
      <c r="E49" s="74"/>
      <c r="F49" s="69" t="s">
        <v>0</v>
      </c>
      <c r="G49" s="69"/>
      <c r="H49" s="41"/>
      <c r="I49" s="69" t="s">
        <v>0</v>
      </c>
      <c r="J49" s="69"/>
      <c r="K49" s="41"/>
      <c r="L49" s="74">
        <f t="shared" si="4"/>
        <v>0</v>
      </c>
      <c r="M49" s="60"/>
      <c r="T49" s="30"/>
      <c r="AB49" s="30"/>
    </row>
    <row r="50" spans="1:28" ht="18" customHeight="1">
      <c r="A50" s="124"/>
      <c r="B50" s="118"/>
      <c r="C50" s="98"/>
      <c r="D50" s="71"/>
      <c r="E50" s="74"/>
      <c r="F50" s="69" t="s">
        <v>0</v>
      </c>
      <c r="G50" s="69"/>
      <c r="H50" s="41"/>
      <c r="I50" s="69" t="s">
        <v>0</v>
      </c>
      <c r="J50" s="69"/>
      <c r="K50" s="41"/>
      <c r="L50" s="74">
        <f t="shared" si="4"/>
        <v>0</v>
      </c>
      <c r="M50" s="60"/>
      <c r="T50" s="30"/>
      <c r="AB50" s="30"/>
    </row>
    <row r="51" spans="1:28" ht="18" customHeight="1">
      <c r="A51" s="124"/>
      <c r="B51" s="118"/>
      <c r="C51" s="98"/>
      <c r="D51" s="71"/>
      <c r="E51" s="74"/>
      <c r="F51" s="69" t="s">
        <v>0</v>
      </c>
      <c r="G51" s="69"/>
      <c r="H51" s="41"/>
      <c r="I51" s="69" t="s">
        <v>0</v>
      </c>
      <c r="J51" s="69"/>
      <c r="K51" s="41"/>
      <c r="L51" s="74">
        <f t="shared" si="4"/>
        <v>0</v>
      </c>
      <c r="M51" s="42"/>
      <c r="T51" s="30"/>
      <c r="AB51" s="30"/>
    </row>
    <row r="52" spans="1:28" ht="18" customHeight="1">
      <c r="A52" s="124"/>
      <c r="B52" s="118"/>
      <c r="C52" s="99"/>
      <c r="D52" s="76"/>
      <c r="E52" s="77"/>
      <c r="F52" s="78"/>
      <c r="G52" s="79"/>
      <c r="H52" s="80"/>
      <c r="I52" s="81"/>
      <c r="J52" s="79"/>
      <c r="K52" s="80"/>
      <c r="L52" s="82"/>
      <c r="M52" s="10"/>
      <c r="T52" s="30"/>
      <c r="AB52" s="30"/>
    </row>
    <row r="53" spans="1:28" ht="18" customHeight="1">
      <c r="A53" s="124"/>
      <c r="B53" s="118"/>
      <c r="C53" s="70"/>
      <c r="D53" s="71"/>
      <c r="E53" s="72"/>
      <c r="F53" s="69" t="s">
        <v>0</v>
      </c>
      <c r="G53" s="73"/>
      <c r="H53" s="41"/>
      <c r="I53" s="69" t="s">
        <v>0</v>
      </c>
      <c r="J53" s="73"/>
      <c r="K53" s="41"/>
      <c r="L53" s="74">
        <f>E53*G53*J53</f>
        <v>0</v>
      </c>
      <c r="M53" s="34"/>
      <c r="T53" s="30"/>
      <c r="AB53" s="30"/>
    </row>
    <row r="54" spans="1:28" ht="18" customHeight="1">
      <c r="A54" s="124"/>
      <c r="B54" s="118"/>
      <c r="C54" s="99"/>
      <c r="D54" s="76"/>
      <c r="E54" s="77"/>
      <c r="F54" s="78"/>
      <c r="G54" s="79"/>
      <c r="H54" s="80"/>
      <c r="I54" s="81"/>
      <c r="J54" s="79"/>
      <c r="K54" s="80"/>
      <c r="L54" s="82"/>
      <c r="M54" s="10"/>
      <c r="T54" s="30"/>
      <c r="AB54" s="30"/>
    </row>
    <row r="55" spans="1:28" ht="18" customHeight="1">
      <c r="A55" s="124"/>
      <c r="B55" s="118"/>
      <c r="C55" s="96"/>
      <c r="D55" s="87"/>
      <c r="E55" s="75"/>
      <c r="F55" s="69" t="s">
        <v>0</v>
      </c>
      <c r="G55" s="69"/>
      <c r="H55" s="41"/>
      <c r="I55" s="69" t="s">
        <v>0</v>
      </c>
      <c r="J55" s="69"/>
      <c r="K55" s="41"/>
      <c r="L55" s="74">
        <f t="shared" ref="L55:L56" si="5">E55*G55*J55</f>
        <v>0</v>
      </c>
      <c r="M55" s="60"/>
      <c r="T55" s="30"/>
      <c r="AB55" s="30"/>
    </row>
    <row r="56" spans="1:28" ht="18" customHeight="1">
      <c r="A56" s="124"/>
      <c r="B56" s="118"/>
      <c r="C56" s="97"/>
      <c r="D56" s="71"/>
      <c r="E56" s="88"/>
      <c r="F56" s="69" t="s">
        <v>0</v>
      </c>
      <c r="G56" s="69"/>
      <c r="H56" s="41"/>
      <c r="I56" s="69" t="s">
        <v>0</v>
      </c>
      <c r="J56" s="69"/>
      <c r="K56" s="41"/>
      <c r="L56" s="74">
        <f t="shared" si="5"/>
        <v>0</v>
      </c>
      <c r="M56" s="60"/>
      <c r="T56" s="30"/>
      <c r="AB56" s="30"/>
    </row>
    <row r="57" spans="1:28" ht="18" customHeight="1">
      <c r="A57" s="124"/>
      <c r="B57" s="118"/>
      <c r="C57" s="101"/>
      <c r="D57" s="76"/>
      <c r="E57" s="89"/>
      <c r="F57" s="81"/>
      <c r="G57" s="81"/>
      <c r="H57" s="90"/>
      <c r="I57" s="81"/>
      <c r="J57" s="81"/>
      <c r="K57" s="90"/>
      <c r="L57" s="89"/>
      <c r="M57" s="10"/>
      <c r="T57" s="30"/>
      <c r="AB57" s="30"/>
    </row>
    <row r="58" spans="1:28" ht="18" customHeight="1">
      <c r="A58" s="124"/>
      <c r="B58" s="118"/>
      <c r="C58" s="70"/>
      <c r="D58" s="71"/>
      <c r="E58" s="72"/>
      <c r="F58" s="69" t="s">
        <v>0</v>
      </c>
      <c r="G58" s="73"/>
      <c r="H58" s="41"/>
      <c r="I58" s="69" t="s">
        <v>0</v>
      </c>
      <c r="J58" s="73"/>
      <c r="K58" s="41"/>
      <c r="L58" s="74">
        <f t="shared" ref="L58" si="6">E58*G58*J58</f>
        <v>0</v>
      </c>
      <c r="M58" s="34"/>
      <c r="T58" s="30"/>
      <c r="AB58" s="30"/>
    </row>
    <row r="59" spans="1:28" ht="18" customHeight="1">
      <c r="A59" s="124"/>
      <c r="B59" s="118"/>
      <c r="C59" s="64" t="s">
        <v>18</v>
      </c>
      <c r="D59" s="91"/>
      <c r="E59" s="92"/>
      <c r="F59" s="92"/>
      <c r="G59" s="93"/>
      <c r="H59" s="94"/>
      <c r="I59" s="92"/>
      <c r="J59" s="92"/>
      <c r="K59" s="94"/>
      <c r="L59" s="62">
        <f>SUM(L47:L58)</f>
        <v>0</v>
      </c>
      <c r="M59" s="63"/>
      <c r="T59" s="30"/>
      <c r="AB59" s="30"/>
    </row>
    <row r="60" spans="1:28" ht="18" customHeight="1">
      <c r="A60" s="124"/>
      <c r="B60" s="118" t="s">
        <v>44</v>
      </c>
      <c r="C60" s="99"/>
      <c r="D60" s="76"/>
      <c r="E60" s="89"/>
      <c r="F60" s="81"/>
      <c r="G60" s="81"/>
      <c r="H60" s="90"/>
      <c r="I60" s="81"/>
      <c r="J60" s="81"/>
      <c r="K60" s="90"/>
      <c r="L60" s="89"/>
      <c r="M60" s="10"/>
      <c r="T60" s="30"/>
      <c r="AB60" s="30"/>
    </row>
    <row r="61" spans="1:28" ht="18" customHeight="1">
      <c r="A61" s="124"/>
      <c r="B61" s="118"/>
      <c r="C61" s="96"/>
      <c r="D61" s="95"/>
      <c r="E61" s="74"/>
      <c r="F61" s="69" t="s">
        <v>0</v>
      </c>
      <c r="G61" s="69"/>
      <c r="H61" s="41"/>
      <c r="I61" s="69" t="s">
        <v>0</v>
      </c>
      <c r="J61" s="69"/>
      <c r="K61" s="41"/>
      <c r="L61" s="74">
        <f t="shared" ref="L61:L65" si="7">E61*G61*J61</f>
        <v>0</v>
      </c>
      <c r="M61" s="60"/>
      <c r="T61" s="30"/>
      <c r="AB61" s="30"/>
    </row>
    <row r="62" spans="1:28" ht="18" customHeight="1">
      <c r="A62" s="124"/>
      <c r="B62" s="118"/>
      <c r="C62" s="97"/>
      <c r="D62" s="71"/>
      <c r="E62" s="72"/>
      <c r="F62" s="69" t="s">
        <v>0</v>
      </c>
      <c r="G62" s="73"/>
      <c r="H62" s="41"/>
      <c r="I62" s="73" t="s">
        <v>0</v>
      </c>
      <c r="J62" s="73"/>
      <c r="K62" s="41"/>
      <c r="L62" s="74">
        <f t="shared" si="7"/>
        <v>0</v>
      </c>
      <c r="M62" s="61"/>
      <c r="T62" s="30"/>
      <c r="AB62" s="30"/>
    </row>
    <row r="63" spans="1:28" ht="18" customHeight="1">
      <c r="A63" s="124"/>
      <c r="B63" s="118"/>
      <c r="C63" s="98"/>
      <c r="D63" s="71"/>
      <c r="E63" s="74"/>
      <c r="F63" s="69" t="s">
        <v>0</v>
      </c>
      <c r="G63" s="69"/>
      <c r="H63" s="41"/>
      <c r="I63" s="69" t="s">
        <v>0</v>
      </c>
      <c r="J63" s="69"/>
      <c r="K63" s="41"/>
      <c r="L63" s="74">
        <f t="shared" si="7"/>
        <v>0</v>
      </c>
      <c r="M63" s="34"/>
      <c r="T63" s="30"/>
      <c r="AB63" s="30"/>
    </row>
    <row r="64" spans="1:28" ht="18" customHeight="1">
      <c r="A64" s="124"/>
      <c r="B64" s="118"/>
      <c r="C64" s="98"/>
      <c r="D64" s="71"/>
      <c r="E64" s="74"/>
      <c r="F64" s="69" t="s">
        <v>0</v>
      </c>
      <c r="G64" s="69"/>
      <c r="H64" s="41"/>
      <c r="I64" s="69" t="s">
        <v>0</v>
      </c>
      <c r="J64" s="69"/>
      <c r="K64" s="41"/>
      <c r="L64" s="74">
        <f t="shared" si="7"/>
        <v>0</v>
      </c>
      <c r="M64" s="42"/>
      <c r="T64" s="30"/>
      <c r="AB64" s="30"/>
    </row>
    <row r="65" spans="1:28" ht="18" customHeight="1">
      <c r="A65" s="124"/>
      <c r="B65" s="118"/>
      <c r="C65" s="98"/>
      <c r="D65" s="71"/>
      <c r="E65" s="74"/>
      <c r="F65" s="69" t="s">
        <v>0</v>
      </c>
      <c r="G65" s="69"/>
      <c r="H65" s="41"/>
      <c r="I65" s="69" t="s">
        <v>0</v>
      </c>
      <c r="J65" s="69"/>
      <c r="K65" s="41"/>
      <c r="L65" s="74">
        <f t="shared" si="7"/>
        <v>0</v>
      </c>
      <c r="M65" s="42"/>
      <c r="T65" s="30"/>
      <c r="AB65" s="30"/>
    </row>
    <row r="66" spans="1:28" ht="18" customHeight="1">
      <c r="A66" s="124"/>
      <c r="B66" s="118"/>
      <c r="C66" s="64" t="s">
        <v>18</v>
      </c>
      <c r="D66" s="65"/>
      <c r="E66" s="66"/>
      <c r="F66" s="66"/>
      <c r="G66" s="67"/>
      <c r="H66" s="68"/>
      <c r="I66" s="66"/>
      <c r="J66" s="66"/>
      <c r="K66" s="68"/>
      <c r="L66" s="62">
        <f>SUM(L60:L65)</f>
        <v>0</v>
      </c>
      <c r="M66" s="63"/>
      <c r="T66" s="30"/>
      <c r="AB66" s="30"/>
    </row>
    <row r="67" spans="1:28" ht="18" customHeight="1" thickBot="1">
      <c r="A67" s="114" t="s">
        <v>19</v>
      </c>
      <c r="B67" s="115"/>
      <c r="C67" s="115"/>
      <c r="D67" s="43"/>
      <c r="E67" s="44"/>
      <c r="F67" s="44"/>
      <c r="G67" s="45"/>
      <c r="H67" s="46"/>
      <c r="I67" s="46"/>
      <c r="J67" s="45"/>
      <c r="K67" s="46"/>
      <c r="L67" s="47">
        <f>L8+L15+L28+L45+L59+L66</f>
        <v>2880000</v>
      </c>
      <c r="M67" s="48"/>
    </row>
    <row r="68" spans="1:28" ht="18" customHeight="1">
      <c r="A68" s="116" t="s">
        <v>20</v>
      </c>
      <c r="B68" s="117"/>
      <c r="C68" s="117"/>
      <c r="D68" s="49"/>
      <c r="E68" s="50"/>
      <c r="F68" s="50"/>
      <c r="G68" s="51"/>
      <c r="H68" s="52"/>
      <c r="I68" s="52"/>
      <c r="J68" s="51"/>
      <c r="K68" s="52"/>
      <c r="L68" s="53">
        <f>L67*10%</f>
        <v>288000</v>
      </c>
      <c r="M68" s="54" t="s">
        <v>31</v>
      </c>
    </row>
    <row r="69" spans="1:28" ht="18" customHeight="1">
      <c r="A69" s="120" t="s">
        <v>21</v>
      </c>
      <c r="B69" s="121"/>
      <c r="C69" s="122"/>
      <c r="D69" s="11"/>
      <c r="E69" s="12"/>
      <c r="F69" s="12"/>
      <c r="G69" s="13"/>
      <c r="H69" s="14"/>
      <c r="I69" s="14"/>
      <c r="J69" s="13"/>
      <c r="K69" s="14"/>
      <c r="L69" s="15">
        <f>L67+L68</f>
        <v>3168000</v>
      </c>
      <c r="M69" s="27" t="s">
        <v>46</v>
      </c>
    </row>
    <row r="70" spans="1:28" ht="18" customHeight="1">
      <c r="A70" s="120" t="s">
        <v>22</v>
      </c>
      <c r="B70" s="121"/>
      <c r="C70" s="122"/>
      <c r="D70" s="16"/>
      <c r="E70" s="17"/>
      <c r="F70" s="17"/>
      <c r="G70" s="18"/>
      <c r="H70" s="19"/>
      <c r="I70" s="19"/>
      <c r="J70" s="18"/>
      <c r="K70" s="19"/>
      <c r="L70" s="15">
        <f>L69*10%</f>
        <v>316800</v>
      </c>
      <c r="M70" s="28" t="s">
        <v>23</v>
      </c>
    </row>
    <row r="71" spans="1:28" ht="18" customHeight="1">
      <c r="A71" s="119" t="s">
        <v>24</v>
      </c>
      <c r="B71" s="119"/>
      <c r="C71" s="110"/>
      <c r="D71" s="20"/>
      <c r="E71" s="21"/>
      <c r="F71" s="21"/>
      <c r="G71" s="21"/>
      <c r="H71" s="22"/>
      <c r="I71" s="22"/>
      <c r="J71" s="21"/>
      <c r="K71" s="22"/>
      <c r="L71" s="23">
        <f>ROUNDDOWN(L69+L70,-2)</f>
        <v>3484800</v>
      </c>
      <c r="M71" s="40" t="s">
        <v>50</v>
      </c>
    </row>
  </sheetData>
  <mergeCells count="15">
    <mergeCell ref="B9:B15"/>
    <mergeCell ref="B16:B28"/>
    <mergeCell ref="B29:B45"/>
    <mergeCell ref="A71:C71"/>
    <mergeCell ref="A69:C69"/>
    <mergeCell ref="A70:C70"/>
    <mergeCell ref="A9:A66"/>
    <mergeCell ref="A1:M1"/>
    <mergeCell ref="A2:C2"/>
    <mergeCell ref="A3:A8"/>
    <mergeCell ref="A67:C67"/>
    <mergeCell ref="A68:C68"/>
    <mergeCell ref="B46:B59"/>
    <mergeCell ref="B60:B66"/>
    <mergeCell ref="B3:B8"/>
  </mergeCells>
  <phoneticPr fontId="2" type="noConversion"/>
  <pageMargins left="0.25" right="0.25" top="0.75" bottom="0.75" header="0.3" footer="0.3"/>
  <pageSetup paperSize="8"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CKL TOKYO KOCCA</cp:lastModifiedBy>
  <cp:lastPrinted>2026-02-19T01:58:25Z</cp:lastPrinted>
  <dcterms:created xsi:type="dcterms:W3CDTF">2006-03-21T00:55:38Z</dcterms:created>
  <dcterms:modified xsi:type="dcterms:W3CDTF">2026-02-25T05:41:14Z</dcterms:modified>
</cp:coreProperties>
</file>